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Ebcons\Box\EBC NUOVA\CAIE\Gare Pubbliche\Metano 2026-2027\2. Adesioni\ADR - Aeroporti di Roma\"/>
    </mc:Choice>
  </mc:AlternateContent>
  <xr:revisionPtr revIDLastSave="0" documentId="13_ncr:1_{90027853-3AD0-4D63-9094-54A707BA08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 1" sheetId="2" r:id="rId1"/>
  </sheets>
  <externalReferences>
    <externalReference r:id="rId2"/>
  </externalReferences>
  <definedNames>
    <definedName name="_xlnm._FilterDatabase" localSheetId="0" hidden="1">'Foglio 1'!$B$8:$H$58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1" i="2" l="1"/>
  <c r="T21" i="2"/>
  <c r="S21" i="2"/>
  <c r="R21" i="2"/>
  <c r="Q21" i="2"/>
  <c r="P21" i="2"/>
  <c r="O21" i="2"/>
  <c r="N21" i="2"/>
  <c r="V21" i="2" s="1"/>
  <c r="M21" i="2"/>
  <c r="L21" i="2"/>
  <c r="K21" i="2"/>
  <c r="J21" i="2"/>
  <c r="U20" i="2"/>
  <c r="T20" i="2"/>
  <c r="S20" i="2"/>
  <c r="R20" i="2"/>
  <c r="Q20" i="2"/>
  <c r="P20" i="2"/>
  <c r="O20" i="2"/>
  <c r="N20" i="2"/>
  <c r="M20" i="2"/>
  <c r="L20" i="2"/>
  <c r="K20" i="2"/>
  <c r="V20" i="2" s="1"/>
  <c r="J20" i="2"/>
  <c r="U19" i="2"/>
  <c r="T19" i="2"/>
  <c r="S19" i="2"/>
  <c r="R19" i="2"/>
  <c r="Q19" i="2"/>
  <c r="P19" i="2"/>
  <c r="O19" i="2"/>
  <c r="N19" i="2"/>
  <c r="L19" i="2"/>
  <c r="K19" i="2"/>
  <c r="J19" i="2"/>
  <c r="V19" i="2" s="1"/>
  <c r="U18" i="2"/>
  <c r="T18" i="2"/>
  <c r="S18" i="2"/>
  <c r="R18" i="2"/>
  <c r="Q18" i="2"/>
  <c r="P18" i="2"/>
  <c r="O18" i="2"/>
  <c r="N18" i="2"/>
  <c r="M18" i="2"/>
  <c r="L18" i="2"/>
  <c r="K18" i="2"/>
  <c r="J18" i="2"/>
  <c r="V18" i="2" s="1"/>
  <c r="V17" i="2"/>
  <c r="U16" i="2"/>
  <c r="T16" i="2"/>
  <c r="S16" i="2"/>
  <c r="R16" i="2"/>
  <c r="Q16" i="2"/>
  <c r="P16" i="2"/>
  <c r="O16" i="2"/>
  <c r="N16" i="2"/>
  <c r="M16" i="2"/>
  <c r="L16" i="2"/>
  <c r="K16" i="2"/>
  <c r="J16" i="2"/>
  <c r="V16" i="2" s="1"/>
  <c r="U15" i="2"/>
  <c r="T15" i="2"/>
  <c r="S15" i="2"/>
  <c r="R15" i="2"/>
  <c r="Q15" i="2"/>
  <c r="P15" i="2"/>
  <c r="O15" i="2"/>
  <c r="N15" i="2"/>
  <c r="V15" i="2" s="1"/>
  <c r="M15" i="2"/>
  <c r="L15" i="2"/>
  <c r="K15" i="2"/>
  <c r="J15" i="2"/>
  <c r="U14" i="2"/>
  <c r="T14" i="2"/>
  <c r="S14" i="2"/>
  <c r="R14" i="2"/>
  <c r="Q14" i="2"/>
  <c r="P14" i="2"/>
  <c r="O14" i="2"/>
  <c r="N14" i="2"/>
  <c r="M14" i="2"/>
  <c r="L14" i="2"/>
  <c r="K14" i="2"/>
  <c r="V14" i="2" s="1"/>
  <c r="J14" i="2"/>
  <c r="U13" i="2"/>
  <c r="T13" i="2"/>
  <c r="S13" i="2"/>
  <c r="R13" i="2"/>
  <c r="Q13" i="2"/>
  <c r="P13" i="2"/>
  <c r="O13" i="2"/>
  <c r="N13" i="2"/>
  <c r="V13" i="2" s="1"/>
  <c r="M13" i="2"/>
  <c r="L13" i="2"/>
  <c r="K13" i="2"/>
  <c r="J13" i="2"/>
  <c r="U12" i="2"/>
  <c r="T12" i="2"/>
  <c r="S12" i="2"/>
  <c r="R12" i="2"/>
  <c r="Q12" i="2"/>
  <c r="P12" i="2"/>
  <c r="O12" i="2"/>
  <c r="N12" i="2"/>
  <c r="M12" i="2"/>
  <c r="V12" i="2" s="1"/>
  <c r="L12" i="2"/>
  <c r="K12" i="2"/>
  <c r="J12" i="2"/>
  <c r="U11" i="2"/>
  <c r="T11" i="2"/>
  <c r="S11" i="2"/>
  <c r="R11" i="2"/>
  <c r="Q11" i="2"/>
  <c r="P11" i="2"/>
  <c r="O11" i="2"/>
  <c r="N11" i="2"/>
  <c r="M11" i="2"/>
  <c r="L11" i="2"/>
  <c r="K11" i="2"/>
  <c r="J11" i="2"/>
  <c r="V11" i="2" s="1"/>
  <c r="U10" i="2"/>
  <c r="T10" i="2"/>
  <c r="S10" i="2"/>
  <c r="R10" i="2"/>
  <c r="Q10" i="2"/>
  <c r="P10" i="2"/>
  <c r="O10" i="2"/>
  <c r="N10" i="2"/>
  <c r="M10" i="2"/>
  <c r="L10" i="2"/>
  <c r="K10" i="2"/>
  <c r="J10" i="2"/>
  <c r="V10" i="2" s="1"/>
  <c r="U9" i="2"/>
  <c r="T9" i="2"/>
  <c r="S9" i="2"/>
  <c r="R9" i="2"/>
  <c r="Q9" i="2"/>
  <c r="P9" i="2"/>
  <c r="O9" i="2"/>
  <c r="N9" i="2"/>
  <c r="M9" i="2"/>
  <c r="L9" i="2"/>
  <c r="K9" i="2"/>
  <c r="J9" i="2"/>
  <c r="V9" i="2" s="1"/>
</calcChain>
</file>

<file path=xl/sharedStrings.xml><?xml version="1.0" encoding="utf-8"?>
<sst xmlns="http://schemas.openxmlformats.org/spreadsheetml/2006/main" count="92" uniqueCount="47">
  <si>
    <t>Comune</t>
  </si>
  <si>
    <t>Indirizzo</t>
  </si>
  <si>
    <t>N° civ</t>
  </si>
  <si>
    <t>Cap</t>
  </si>
  <si>
    <t>Prov</t>
  </si>
  <si>
    <t>N</t>
  </si>
  <si>
    <t xml:space="preserve">ALLEGATO 5) al Disciplinare di Gara - CAPITOLATO TECNICO </t>
  </si>
  <si>
    <t>…</t>
  </si>
  <si>
    <t>PDR</t>
  </si>
  <si>
    <t>REMI</t>
  </si>
  <si>
    <t>OTT</t>
  </si>
  <si>
    <t>NOV</t>
  </si>
  <si>
    <t>DIC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</si>
  <si>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</si>
  <si>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</si>
  <si>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</si>
  <si>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</si>
  <si>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</si>
  <si>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</si>
  <si>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</si>
  <si>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</si>
  <si>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</si>
  <si>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TOT ANNO</t>
  </si>
  <si>
    <t>Capacità Giornaliera</t>
  </si>
  <si>
    <t>QUANTITA' ANNUA (Smc)</t>
  </si>
  <si>
    <t>00881111638977</t>
  </si>
  <si>
    <t>FIUMICINO</t>
  </si>
  <si>
    <t xml:space="preserve"> VIA PIER PAOLO RACCHETTI </t>
  </si>
  <si>
    <t>00054</t>
  </si>
  <si>
    <t>RM</t>
  </si>
  <si>
    <t>00881111639041</t>
  </si>
  <si>
    <t>00881111639173</t>
  </si>
  <si>
    <t>00881111639249</t>
  </si>
  <si>
    <t>00881112265459</t>
  </si>
  <si>
    <t>00881112266966</t>
  </si>
  <si>
    <t>00881112733926</t>
  </si>
  <si>
    <t>00881113499936</t>
  </si>
  <si>
    <t>00881112811144</t>
  </si>
  <si>
    <t>CIAMPINO</t>
  </si>
  <si>
    <t>VIA APPIA NUOVA</t>
  </si>
  <si>
    <t>00043</t>
  </si>
  <si>
    <t>00881112811151</t>
  </si>
  <si>
    <t>00881112826969</t>
  </si>
  <si>
    <t>00881113235848</t>
  </si>
  <si>
    <t>00881113238586</t>
  </si>
  <si>
    <t>NOME SOCIETA': ANAGRAFICA PUNTI DI RICONSEGNA E PREVISIONE DEI CONSUMI 2027</t>
  </si>
  <si>
    <t>TABELLA ANAGRAFICA PUNTI DI RICONSEGNA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</si>
</sst>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rgb="FF000000"/>
      <name val="Times New Roman"/>
      <family val="1"/>
    </font>
    <font>
      <sz val="12"/>
      <color rgb="FF000000"/>
      <name val="Times New Roman"/>
      <family val="1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1" fontId="0" fillId="0" borderId="1" xfId="0" applyNumberFormat="1" applyBorder="1"/>
    <xf numFmtId="164" fontId="0" fillId="0" borderId="1" xfId="0" applyNumberFormat="1" applyBorder="1" applyAlignment="1">
      <alignment horizontal="center" vertical="center"/>
    </xf>
    <xf numFmtId="164" fontId="0" fillId="0" borderId="1" xfId="1" applyNumberFormat="1" applyFont="1" applyBorder="1"/>
    <xf numFmtId="164" fontId="1" fillId="0" borderId="1" xfId="1" applyNumberFormat="1" applyFont="1" applyBorder="1"/>
    <xf numFmtId="164" fontId="0" fillId="0" borderId="1" xfId="0" applyNumberFormat="1" applyBorder="1"/>
    <xf numFmtId="164" fontId="1" fillId="0" borderId="1" xfId="1" applyNumberFormat="1" applyFont="1" applyFill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-adr\ADR\see\CAIE\Gare%202027\Gas%20metano\FORMAT_dati_adesione_Gara_pubblica_Gas_Metano_2027-REV02.xlsx" TargetMode="External"/><Relationship Id="rId1" Type="http://schemas.openxmlformats.org/officeDocument/2006/relationships/externalLinkPath" Target="file:///\\nas-adr\ADR\see\CAIE\Gare%202027\Gas%20metano\FORMAT_dati_adesione_Gara_pubblica_Gas_Metano_2027-REV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ara 2026"/>
      <sheetName val="IAF 2024"/>
      <sheetName val="IAF 2025"/>
      <sheetName val="BDG 2026"/>
    </sheetNames>
    <sheetDataSet>
      <sheetData sheetId="0" refreshError="1"/>
      <sheetData sheetId="1" refreshError="1"/>
      <sheetData sheetId="2">
        <row r="3">
          <cell r="D3">
            <v>383</v>
          </cell>
          <cell r="E3">
            <v>329</v>
          </cell>
          <cell r="F3">
            <v>254</v>
          </cell>
          <cell r="G3">
            <v>119</v>
          </cell>
          <cell r="H3">
            <v>4</v>
          </cell>
          <cell r="I3">
            <v>2</v>
          </cell>
          <cell r="J3">
            <v>2</v>
          </cell>
          <cell r="K3">
            <v>1</v>
          </cell>
          <cell r="L3">
            <v>4</v>
          </cell>
          <cell r="M3">
            <v>41</v>
          </cell>
        </row>
        <row r="4">
          <cell r="D4">
            <v>11804</v>
          </cell>
          <cell r="E4">
            <v>10459</v>
          </cell>
          <cell r="F4">
            <v>9955</v>
          </cell>
          <cell r="G4">
            <v>4272</v>
          </cell>
          <cell r="H4">
            <v>888</v>
          </cell>
          <cell r="I4">
            <v>668</v>
          </cell>
          <cell r="J4">
            <v>1041</v>
          </cell>
          <cell r="K4">
            <v>1112</v>
          </cell>
          <cell r="L4">
            <v>1182</v>
          </cell>
          <cell r="M4">
            <v>1639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D7">
            <v>285</v>
          </cell>
          <cell r="E7">
            <v>323</v>
          </cell>
          <cell r="F7">
            <v>241</v>
          </cell>
          <cell r="G7">
            <v>297</v>
          </cell>
          <cell r="H7">
            <v>236</v>
          </cell>
          <cell r="I7">
            <v>246</v>
          </cell>
          <cell r="J7">
            <v>249</v>
          </cell>
          <cell r="K7">
            <v>210</v>
          </cell>
          <cell r="L7">
            <v>265</v>
          </cell>
          <cell r="M7">
            <v>381</v>
          </cell>
        </row>
        <row r="8">
          <cell r="D8">
            <v>1925</v>
          </cell>
          <cell r="E8">
            <v>500</v>
          </cell>
          <cell r="F8">
            <v>7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7">
          <cell r="D17">
            <v>46553</v>
          </cell>
          <cell r="E17">
            <v>38673</v>
          </cell>
          <cell r="F17">
            <v>42381</v>
          </cell>
          <cell r="G17">
            <v>3367</v>
          </cell>
          <cell r="H17">
            <v>65</v>
          </cell>
          <cell r="I17" t="str">
            <v xml:space="preserve">                 -  </v>
          </cell>
          <cell r="J17" t="str">
            <v xml:space="preserve">                 -  </v>
          </cell>
          <cell r="K17" t="str">
            <v xml:space="preserve">                 -  </v>
          </cell>
          <cell r="L17">
            <v>47</v>
          </cell>
          <cell r="M17">
            <v>48</v>
          </cell>
          <cell r="N17">
            <v>24.321000000000002</v>
          </cell>
          <cell r="O17">
            <v>24.321000000000002</v>
          </cell>
        </row>
      </sheetData>
      <sheetData sheetId="3">
        <row r="3">
          <cell r="D3">
            <v>400</v>
          </cell>
          <cell r="E3">
            <v>352.33333333333331</v>
          </cell>
          <cell r="F3">
            <v>285</v>
          </cell>
          <cell r="G3">
            <v>130.66666666666666</v>
          </cell>
          <cell r="H3">
            <v>19</v>
          </cell>
          <cell r="I3">
            <v>2</v>
          </cell>
          <cell r="J3">
            <v>2.3333333333333335</v>
          </cell>
          <cell r="K3">
            <v>1</v>
          </cell>
          <cell r="L3">
            <v>1</v>
          </cell>
          <cell r="M3">
            <v>4.666666666666667</v>
          </cell>
          <cell r="N3">
            <v>121.66666666666667</v>
          </cell>
          <cell r="O3">
            <v>217.66666666666666</v>
          </cell>
        </row>
        <row r="4">
          <cell r="D4">
            <v>10924.333333333334</v>
          </cell>
          <cell r="E4">
            <v>9817.3333333333339</v>
          </cell>
          <cell r="F4">
            <v>9360.3333333333339</v>
          </cell>
          <cell r="G4">
            <v>5219.333333333333</v>
          </cell>
          <cell r="H4">
            <v>1973</v>
          </cell>
          <cell r="I4">
            <v>1071.6666666666667</v>
          </cell>
          <cell r="J4">
            <v>1711.6666666666667</v>
          </cell>
          <cell r="K4">
            <v>1658.6666666666667</v>
          </cell>
          <cell r="L4">
            <v>1510</v>
          </cell>
          <cell r="M4">
            <v>1931.6666666666667</v>
          </cell>
          <cell r="N4">
            <v>3602.6666666666665</v>
          </cell>
          <cell r="O4">
            <v>4263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</row>
        <row r="6">
          <cell r="D6">
            <v>1149</v>
          </cell>
          <cell r="E6">
            <v>1077</v>
          </cell>
          <cell r="F6">
            <v>836</v>
          </cell>
          <cell r="G6">
            <v>190</v>
          </cell>
          <cell r="H6">
            <v>46</v>
          </cell>
          <cell r="I6">
            <v>0.5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1</v>
          </cell>
          <cell r="O6">
            <v>0</v>
          </cell>
        </row>
        <row r="7">
          <cell r="D7">
            <v>397.5</v>
          </cell>
          <cell r="E7">
            <v>415</v>
          </cell>
          <cell r="F7">
            <v>326.33333333333331</v>
          </cell>
          <cell r="G7">
            <v>263.66666666666669</v>
          </cell>
          <cell r="H7">
            <v>270</v>
          </cell>
          <cell r="I7">
            <v>254</v>
          </cell>
          <cell r="J7">
            <v>245.66666666666666</v>
          </cell>
          <cell r="K7">
            <v>223.66666666666666</v>
          </cell>
          <cell r="L7">
            <v>193</v>
          </cell>
          <cell r="M7">
            <v>223</v>
          </cell>
          <cell r="N7">
            <v>241.66666666666666</v>
          </cell>
          <cell r="O7">
            <v>233.33333333333334</v>
          </cell>
        </row>
        <row r="8">
          <cell r="D8">
            <v>1925</v>
          </cell>
          <cell r="E8">
            <v>500</v>
          </cell>
          <cell r="F8">
            <v>7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1</v>
          </cell>
          <cell r="N8">
            <v>2.5</v>
          </cell>
          <cell r="O8">
            <v>291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D10">
            <v>59668.938649578733</v>
          </cell>
          <cell r="E10">
            <v>52148.667378663886</v>
          </cell>
          <cell r="F10">
            <v>48251.499940666909</v>
          </cell>
          <cell r="G10">
            <v>37866.680194612549</v>
          </cell>
          <cell r="H10">
            <v>21952.139788774122</v>
          </cell>
          <cell r="I10">
            <v>15627.626005429012</v>
          </cell>
          <cell r="J10">
            <v>15710.359118191504</v>
          </cell>
          <cell r="K10">
            <v>16201.620664827329</v>
          </cell>
          <cell r="L10">
            <v>14222.119121840526</v>
          </cell>
          <cell r="M10">
            <v>14796.957952474184</v>
          </cell>
          <cell r="N10">
            <v>18059.648974368065</v>
          </cell>
          <cell r="O10">
            <v>49162.173071644705</v>
          </cell>
        </row>
        <row r="256">
          <cell r="D256">
            <v>47896.193333333329</v>
          </cell>
          <cell r="E256">
            <v>41153.466666666667</v>
          </cell>
          <cell r="F256">
            <v>38546.339999999997</v>
          </cell>
          <cell r="G256">
            <v>4209.753333333334</v>
          </cell>
          <cell r="H256">
            <v>63.7</v>
          </cell>
          <cell r="I256">
            <v>0</v>
          </cell>
          <cell r="J256">
            <v>0</v>
          </cell>
          <cell r="K256">
            <v>0</v>
          </cell>
          <cell r="L256">
            <v>46.06</v>
          </cell>
          <cell r="M256">
            <v>8.82</v>
          </cell>
          <cell r="N256">
            <v>11253.34</v>
          </cell>
          <cell r="O256">
            <v>23994.32</v>
          </cell>
        </row>
        <row r="257">
          <cell r="M257">
            <v>0</v>
          </cell>
          <cell r="N257">
            <v>0</v>
          </cell>
          <cell r="O257">
            <v>0</v>
          </cell>
        </row>
        <row r="258"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</row>
        <row r="260">
          <cell r="D260">
            <v>19090.073333333334</v>
          </cell>
          <cell r="E260">
            <v>18018.606666666667</v>
          </cell>
          <cell r="F260">
            <v>17080.746666666666</v>
          </cell>
          <cell r="G260">
            <v>2079.56</v>
          </cell>
          <cell r="H260">
            <v>120.05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6.86</v>
          </cell>
          <cell r="N260">
            <v>6030.92</v>
          </cell>
          <cell r="O260">
            <v>9120.3700000000008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V60"/>
  <sheetViews>
    <sheetView tabSelected="1" view="pageLayout" zoomScale="55" zoomScaleNormal="100" zoomScalePageLayoutView="55" workbookViewId="0">
      <selection activeCell="S42" sqref="S42"/>
    </sheetView>
  </sheetViews>
  <sheetFormatPr defaultColWidth="1.42578125" defaultRowHeight="15" x14ac:dyDescent="0.25"/>
  <cols>
    <col min="1" max="1" width="4.7109375" style="6" customWidth="1"/>
    <col min="2" max="2" width="14.7109375" style="7" bestFit="1" customWidth="1"/>
    <col min="3" max="3" width="9.140625" style="7" bestFit="1" customWidth="1"/>
    <col min="4" max="4" width="14.28515625" style="7" customWidth="1"/>
    <col min="5" max="5" width="29.140625" style="7" bestFit="1" customWidth="1"/>
    <col min="6" max="6" width="10.42578125" style="7" customWidth="1"/>
    <col min="7" max="7" width="11.140625" style="6" bestFit="1" customWidth="1"/>
    <col min="8" max="8" width="6.28515625" style="6" customWidth="1"/>
    <col min="9" max="9" width="12.85546875" style="6" bestFit="1" customWidth="1"/>
    <col min="10" max="21" width="8.140625" bestFit="1" customWidth="1"/>
    <col min="22" max="22" width="9.140625" customWidth="1"/>
  </cols>
  <sheetData>
    <row r="2" spans="1:22" ht="18.75" x14ac:dyDescent="0.3">
      <c r="A2" s="18" t="s">
        <v>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</row>
    <row r="4" spans="1:22" ht="15.75" x14ac:dyDescent="0.25">
      <c r="A4" s="19" t="s">
        <v>45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</row>
    <row r="7" spans="1:22" x14ac:dyDescent="0.25">
      <c r="A7" s="16" t="s">
        <v>46</v>
      </c>
      <c r="B7" s="17"/>
      <c r="C7" s="17"/>
      <c r="D7" s="17"/>
      <c r="E7" s="17"/>
      <c r="F7" s="17"/>
      <c r="G7" s="17"/>
      <c r="H7" s="17"/>
      <c r="I7" s="17"/>
      <c r="J7" s="16" t="s">
        <v>24</v>
      </c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</row>
    <row r="8" spans="1:22" ht="30" x14ac:dyDescent="0.25">
      <c r="A8" s="5" t="s">
        <v>5</v>
      </c>
      <c r="B8" s="2" t="s">
        <v>8</v>
      </c>
      <c r="C8" s="2" t="s">
        <v>9</v>
      </c>
      <c r="D8" s="2" t="s">
        <v>0</v>
      </c>
      <c r="E8" s="2" t="s">
        <v>1</v>
      </c>
      <c r="F8" s="1" t="s">
        <v>2</v>
      </c>
      <c r="G8" s="1" t="s">
        <v>3</v>
      </c>
      <c r="H8" s="1" t="s">
        <v>4</v>
      </c>
      <c r="I8" s="1" t="s">
        <v>23</v>
      </c>
      <c r="J8" s="9" t="s">
        <v>10</v>
      </c>
      <c r="K8" s="9" t="s">
        <v>11</v>
      </c>
      <c r="L8" s="9" t="s">
        <v>12</v>
      </c>
      <c r="M8" s="9" t="s">
        <v>13</v>
      </c>
      <c r="N8" s="9" t="s">
        <v>14</v>
      </c>
      <c r="O8" s="9" t="s">
        <v>15</v>
      </c>
      <c r="P8" s="9" t="s">
        <v>16</v>
      </c>
      <c r="Q8" s="9" t="s">
        <v>17</v>
      </c>
      <c r="R8" s="9" t="s">
        <v>18</v>
      </c>
      <c r="S8" s="9" t="s">
        <v>19</v>
      </c>
      <c r="T8" s="9" t="s">
        <v>20</v>
      </c>
      <c r="U8" s="9" t="s">
        <v>21</v>
      </c>
      <c r="V8" s="9" t="s">
        <v>22</v>
      </c>
    </row>
    <row r="9" spans="1:22" x14ac:dyDescent="0.25">
      <c r="A9" s="5">
        <v>1</v>
      </c>
      <c r="B9" s="10" t="s">
        <v>25</v>
      </c>
      <c r="C9" s="10">
        <v>34725100</v>
      </c>
      <c r="D9" s="10" t="s">
        <v>26</v>
      </c>
      <c r="E9" s="10" t="s">
        <v>27</v>
      </c>
      <c r="F9" s="10">
        <v>1</v>
      </c>
      <c r="G9" s="10" t="s">
        <v>28</v>
      </c>
      <c r="H9" s="10" t="s">
        <v>29</v>
      </c>
      <c r="I9" s="11">
        <v>17.319354838709678</v>
      </c>
      <c r="J9" s="12">
        <f>MAX('[1]BDG 2026'!M3,'[1]IAF 2025'!M3)</f>
        <v>41</v>
      </c>
      <c r="K9" s="12">
        <f>MAX('[1]BDG 2026'!N3,'[1]IAF 2025'!N3)</f>
        <v>121.66666666666667</v>
      </c>
      <c r="L9" s="12">
        <f>MAX('[1]BDG 2026'!O3,'[1]IAF 2025'!O3)</f>
        <v>217.66666666666666</v>
      </c>
      <c r="M9" s="12">
        <f>MAX('[1]BDG 2026'!D3,'[1]IAF 2025'!D3)</f>
        <v>400</v>
      </c>
      <c r="N9" s="12">
        <f>MAX('[1]BDG 2026'!E3,'[1]IAF 2025'!E3)</f>
        <v>352.33333333333331</v>
      </c>
      <c r="O9" s="12">
        <f>MAX('[1]BDG 2026'!F3,'[1]IAF 2025'!F3)</f>
        <v>285</v>
      </c>
      <c r="P9" s="12">
        <f>MAX('[1]BDG 2026'!G3,'[1]IAF 2025'!G3)</f>
        <v>130.66666666666666</v>
      </c>
      <c r="Q9" s="12">
        <f>MAX('[1]BDG 2026'!H3,'[1]IAF 2025'!H3)</f>
        <v>19</v>
      </c>
      <c r="R9" s="12">
        <f>MAX('[1]BDG 2026'!I3,'[1]IAF 2025'!I3)</f>
        <v>2</v>
      </c>
      <c r="S9" s="12">
        <f>MAX('[1]BDG 2026'!J3,'[1]IAF 2025'!J3)</f>
        <v>2.3333333333333335</v>
      </c>
      <c r="T9" s="12">
        <f>MAX('[1]BDG 2026'!K3,'[1]IAF 2025'!K3)</f>
        <v>1</v>
      </c>
      <c r="U9" s="12">
        <f>MAX('[1]BDG 2026'!L3,'[1]IAF 2025'!L3)</f>
        <v>4</v>
      </c>
      <c r="V9" s="13">
        <f>SUM(J9:U9)</f>
        <v>1576.6666666666667</v>
      </c>
    </row>
    <row r="10" spans="1:22" x14ac:dyDescent="0.25">
      <c r="A10" s="5">
        <v>2</v>
      </c>
      <c r="B10" s="10" t="s">
        <v>30</v>
      </c>
      <c r="C10" s="10">
        <v>34725100</v>
      </c>
      <c r="D10" s="10" t="s">
        <v>26</v>
      </c>
      <c r="E10" s="10" t="s">
        <v>27</v>
      </c>
      <c r="F10" s="10">
        <v>1</v>
      </c>
      <c r="G10" s="10" t="s">
        <v>28</v>
      </c>
      <c r="H10" s="10" t="s">
        <v>29</v>
      </c>
      <c r="I10" s="11">
        <v>445.77419354838707</v>
      </c>
      <c r="J10" s="12">
        <f>MAX('[1]BDG 2026'!M4,'[1]IAF 2025'!M4)</f>
        <v>1931.6666666666667</v>
      </c>
      <c r="K10" s="12">
        <f>MAX('[1]BDG 2026'!N4,'[1]IAF 2025'!N4)</f>
        <v>3602.6666666666665</v>
      </c>
      <c r="L10" s="12">
        <f>MAX('[1]BDG 2026'!O4,'[1]IAF 2025'!O4)</f>
        <v>4263</v>
      </c>
      <c r="M10" s="12">
        <f>MAX('[1]BDG 2026'!D4,'[1]IAF 2025'!D4)</f>
        <v>11804</v>
      </c>
      <c r="N10" s="12">
        <f>MAX('[1]BDG 2026'!E4,'[1]IAF 2025'!E4)</f>
        <v>10459</v>
      </c>
      <c r="O10" s="12">
        <f>MAX('[1]BDG 2026'!F4,'[1]IAF 2025'!F4)</f>
        <v>9955</v>
      </c>
      <c r="P10" s="12">
        <f>MAX('[1]BDG 2026'!G4,'[1]IAF 2025'!G4)</f>
        <v>5219.333333333333</v>
      </c>
      <c r="Q10" s="12">
        <f>MAX('[1]BDG 2026'!H4,'[1]IAF 2025'!H4)</f>
        <v>1973</v>
      </c>
      <c r="R10" s="12">
        <f>MAX('[1]BDG 2026'!I4,'[1]IAF 2025'!I4)</f>
        <v>1071.6666666666667</v>
      </c>
      <c r="S10" s="12">
        <f>MAX('[1]BDG 2026'!J4,'[1]IAF 2025'!J4)</f>
        <v>1711.6666666666667</v>
      </c>
      <c r="T10" s="12">
        <f>MAX('[1]BDG 2026'!K4,'[1]IAF 2025'!K4)</f>
        <v>1658.6666666666667</v>
      </c>
      <c r="U10" s="12">
        <f>MAX('[1]BDG 2026'!L4,'[1]IAF 2025'!L4)</f>
        <v>1510</v>
      </c>
      <c r="V10" s="13">
        <f t="shared" ref="V10:V20" si="0">SUM(J10:U10)</f>
        <v>55159.666666666657</v>
      </c>
    </row>
    <row r="11" spans="1:22" x14ac:dyDescent="0.25">
      <c r="A11" s="5">
        <v>3</v>
      </c>
      <c r="B11" s="10" t="s">
        <v>31</v>
      </c>
      <c r="C11" s="10">
        <v>34725100</v>
      </c>
      <c r="D11" s="10" t="s">
        <v>26</v>
      </c>
      <c r="E11" s="10" t="s">
        <v>27</v>
      </c>
      <c r="F11" s="10">
        <v>1</v>
      </c>
      <c r="G11" s="10" t="s">
        <v>28</v>
      </c>
      <c r="H11" s="10" t="s">
        <v>29</v>
      </c>
      <c r="I11" s="11">
        <v>0</v>
      </c>
      <c r="J11" s="12">
        <f>MAX('[1]BDG 2026'!M5,'[1]IAF 2025'!M5)</f>
        <v>0</v>
      </c>
      <c r="K11" s="12">
        <f>MAX('[1]BDG 2026'!N5,'[1]IAF 2025'!N5)</f>
        <v>0</v>
      </c>
      <c r="L11" s="12">
        <f>MAX('[1]BDG 2026'!O5,'[1]IAF 2025'!O5)</f>
        <v>0</v>
      </c>
      <c r="M11" s="12">
        <f>MAX('[1]BDG 2026'!D5,'[1]IAF 2025'!D5)</f>
        <v>0</v>
      </c>
      <c r="N11" s="12">
        <f>MAX('[1]BDG 2026'!E5,'[1]IAF 2025'!E5)</f>
        <v>0</v>
      </c>
      <c r="O11" s="12">
        <f>MAX('[1]BDG 2026'!F5,'[1]IAF 2025'!F5)</f>
        <v>0</v>
      </c>
      <c r="P11" s="12">
        <f>MAX('[1]BDG 2026'!G5,'[1]IAF 2025'!G5)</f>
        <v>0</v>
      </c>
      <c r="Q11" s="12">
        <f>MAX('[1]BDG 2026'!H5,'[1]IAF 2025'!H5)</f>
        <v>0</v>
      </c>
      <c r="R11" s="12">
        <f>MAX('[1]BDG 2026'!I5,'[1]IAF 2025'!I5)</f>
        <v>0</v>
      </c>
      <c r="S11" s="12">
        <f>MAX('[1]BDG 2026'!J5,'[1]IAF 2025'!J5)</f>
        <v>0</v>
      </c>
      <c r="T11" s="12">
        <f>MAX('[1]BDG 2026'!K5,'[1]IAF 2025'!K5)</f>
        <v>0</v>
      </c>
      <c r="U11" s="12">
        <f>MAX('[1]BDG 2026'!L5,'[1]IAF 2025'!L5)</f>
        <v>0</v>
      </c>
      <c r="V11" s="13">
        <f t="shared" si="0"/>
        <v>0</v>
      </c>
    </row>
    <row r="12" spans="1:22" x14ac:dyDescent="0.25">
      <c r="A12" s="5">
        <v>4</v>
      </c>
      <c r="B12" s="10" t="s">
        <v>32</v>
      </c>
      <c r="C12" s="10">
        <v>34725100</v>
      </c>
      <c r="D12" s="10" t="s">
        <v>26</v>
      </c>
      <c r="E12" s="10" t="s">
        <v>27</v>
      </c>
      <c r="F12" s="10">
        <v>1</v>
      </c>
      <c r="G12" s="10" t="s">
        <v>28</v>
      </c>
      <c r="H12" s="10" t="s">
        <v>29</v>
      </c>
      <c r="I12" s="11">
        <v>767.41935483870975</v>
      </c>
      <c r="J12" s="12">
        <f>MAX('[1]BDG 2026'!M6,'[1]IAF 2025'!M6)</f>
        <v>0</v>
      </c>
      <c r="K12" s="12">
        <f>MAX('[1]BDG 2026'!N6,'[1]IAF 2025'!N6)</f>
        <v>1</v>
      </c>
      <c r="L12" s="12">
        <f>MAX('[1]BDG 2026'!O6,'[1]IAF 2025'!O6)</f>
        <v>0</v>
      </c>
      <c r="M12" s="12">
        <f>MAX('[1]BDG 2026'!D6,'[1]IAF 2025'!D6)</f>
        <v>1149</v>
      </c>
      <c r="N12" s="12">
        <f>MAX('[1]BDG 2026'!E6,'[1]IAF 2025'!E6)</f>
        <v>1077</v>
      </c>
      <c r="O12" s="12">
        <f>MAX('[1]BDG 2026'!F6,'[1]IAF 2025'!F6)</f>
        <v>836</v>
      </c>
      <c r="P12" s="12">
        <f>MAX('[1]BDG 2026'!G6,'[1]IAF 2025'!G6)</f>
        <v>190</v>
      </c>
      <c r="Q12" s="12">
        <f>MAX('[1]BDG 2026'!H6,'[1]IAF 2025'!H6)</f>
        <v>46</v>
      </c>
      <c r="R12" s="12">
        <f>MAX('[1]BDG 2026'!I6,'[1]IAF 2025'!I6)</f>
        <v>0.5</v>
      </c>
      <c r="S12" s="12">
        <f>MAX('[1]BDG 2026'!J6,'[1]IAF 2025'!J6)</f>
        <v>0</v>
      </c>
      <c r="T12" s="12">
        <f>MAX('[1]BDG 2026'!K6,'[1]IAF 2025'!K6)</f>
        <v>0</v>
      </c>
      <c r="U12" s="12">
        <f>MAX('[1]BDG 2026'!L6,'[1]IAF 2025'!L6)</f>
        <v>0</v>
      </c>
      <c r="V12" s="13">
        <f t="shared" si="0"/>
        <v>3299.5</v>
      </c>
    </row>
    <row r="13" spans="1:22" x14ac:dyDescent="0.25">
      <c r="A13" s="5">
        <v>5</v>
      </c>
      <c r="B13" s="10" t="s">
        <v>33</v>
      </c>
      <c r="C13" s="10">
        <v>34725100</v>
      </c>
      <c r="D13" s="10" t="s">
        <v>26</v>
      </c>
      <c r="E13" s="10" t="s">
        <v>27</v>
      </c>
      <c r="F13" s="10">
        <v>1</v>
      </c>
      <c r="G13" s="10" t="s">
        <v>28</v>
      </c>
      <c r="H13" s="10" t="s">
        <v>29</v>
      </c>
      <c r="I13" s="11">
        <v>21.387096774193552</v>
      </c>
      <c r="J13" s="12">
        <f>MAX('[1]BDG 2026'!M7,'[1]IAF 2025'!M7)</f>
        <v>381</v>
      </c>
      <c r="K13" s="12">
        <f>MAX('[1]BDG 2026'!N7,'[1]IAF 2025'!N7)</f>
        <v>241.66666666666666</v>
      </c>
      <c r="L13" s="12">
        <f>MAX('[1]BDG 2026'!O7,'[1]IAF 2025'!O7)</f>
        <v>233.33333333333334</v>
      </c>
      <c r="M13" s="12">
        <f>MAX('[1]BDG 2026'!D7,'[1]IAF 2025'!D7)</f>
        <v>397.5</v>
      </c>
      <c r="N13" s="12">
        <f>MAX('[1]BDG 2026'!E7,'[1]IAF 2025'!E7)</f>
        <v>415</v>
      </c>
      <c r="O13" s="12">
        <f>MAX('[1]BDG 2026'!F7,'[1]IAF 2025'!F7)</f>
        <v>326.33333333333331</v>
      </c>
      <c r="P13" s="12">
        <f>MAX('[1]BDG 2026'!G7,'[1]IAF 2025'!G7)</f>
        <v>297</v>
      </c>
      <c r="Q13" s="12">
        <f>MAX('[1]BDG 2026'!H7,'[1]IAF 2025'!H7)</f>
        <v>270</v>
      </c>
      <c r="R13" s="12">
        <f>MAX('[1]BDG 2026'!I7,'[1]IAF 2025'!I7)</f>
        <v>254</v>
      </c>
      <c r="S13" s="12">
        <f>MAX('[1]BDG 2026'!J7,'[1]IAF 2025'!J7)</f>
        <v>249</v>
      </c>
      <c r="T13" s="12">
        <f>MAX('[1]BDG 2026'!K7,'[1]IAF 2025'!K7)</f>
        <v>223.66666666666666</v>
      </c>
      <c r="U13" s="12">
        <f>MAX('[1]BDG 2026'!L7,'[1]IAF 2025'!L7)</f>
        <v>265</v>
      </c>
      <c r="V13" s="13">
        <f t="shared" si="0"/>
        <v>3553.4999999999995</v>
      </c>
    </row>
    <row r="14" spans="1:22" x14ac:dyDescent="0.25">
      <c r="A14" s="5">
        <v>6</v>
      </c>
      <c r="B14" s="10" t="s">
        <v>34</v>
      </c>
      <c r="C14" s="10">
        <v>34725100</v>
      </c>
      <c r="D14" s="10" t="s">
        <v>26</v>
      </c>
      <c r="E14" s="10" t="s">
        <v>27</v>
      </c>
      <c r="F14" s="10">
        <v>1</v>
      </c>
      <c r="G14" s="10" t="s">
        <v>28</v>
      </c>
      <c r="H14" s="10" t="s">
        <v>29</v>
      </c>
      <c r="I14" s="11">
        <v>18.409677419354839</v>
      </c>
      <c r="J14" s="12">
        <f>MAX('[1]BDG 2026'!M8,'[1]IAF 2025'!M8)</f>
        <v>1</v>
      </c>
      <c r="K14" s="12">
        <f>MAX('[1]BDG 2026'!N8,'[1]IAF 2025'!N8)</f>
        <v>2.5</v>
      </c>
      <c r="L14" s="12">
        <f>MAX('[1]BDG 2026'!O8,'[1]IAF 2025'!O8)</f>
        <v>291</v>
      </c>
      <c r="M14" s="12">
        <f>MAX('[1]BDG 2026'!D8,'[1]IAF 2025'!D8)</f>
        <v>1925</v>
      </c>
      <c r="N14" s="12">
        <f>MAX('[1]BDG 2026'!E8,'[1]IAF 2025'!E8)</f>
        <v>500</v>
      </c>
      <c r="O14" s="12">
        <f>MAX('[1]BDG 2026'!F8,'[1]IAF 2025'!F8)</f>
        <v>7</v>
      </c>
      <c r="P14" s="12">
        <f>MAX('[1]BDG 2026'!G8,'[1]IAF 2025'!G8)</f>
        <v>0</v>
      </c>
      <c r="Q14" s="12">
        <f>MAX('[1]BDG 2026'!H8,'[1]IAF 2025'!H8)</f>
        <v>0</v>
      </c>
      <c r="R14" s="12">
        <f>MAX('[1]BDG 2026'!I8,'[1]IAF 2025'!I8)</f>
        <v>0</v>
      </c>
      <c r="S14" s="12">
        <f>MAX('[1]BDG 2026'!J8,'[1]IAF 2025'!J8)</f>
        <v>0</v>
      </c>
      <c r="T14" s="12">
        <f>MAX('[1]BDG 2026'!K8,'[1]IAF 2025'!K8)</f>
        <v>0</v>
      </c>
      <c r="U14" s="12">
        <f>MAX('[1]BDG 2026'!L8,'[1]IAF 2025'!L8)</f>
        <v>0</v>
      </c>
      <c r="V14" s="13">
        <f t="shared" si="0"/>
        <v>2726.5</v>
      </c>
    </row>
    <row r="15" spans="1:22" x14ac:dyDescent="0.25">
      <c r="A15" s="5">
        <v>7</v>
      </c>
      <c r="B15" s="10" t="s">
        <v>35</v>
      </c>
      <c r="C15" s="10">
        <v>34725100</v>
      </c>
      <c r="D15" s="10" t="s">
        <v>26</v>
      </c>
      <c r="E15" s="10" t="s">
        <v>27</v>
      </c>
      <c r="F15" s="10">
        <v>1</v>
      </c>
      <c r="G15" s="10" t="s">
        <v>28</v>
      </c>
      <c r="H15" s="10" t="s">
        <v>29</v>
      </c>
      <c r="I15" s="11">
        <v>0</v>
      </c>
      <c r="J15" s="12">
        <f>MAX('[1]BDG 2026'!M9,'[1]IAF 2025'!M9)</f>
        <v>0</v>
      </c>
      <c r="K15" s="12">
        <f>MAX('[1]BDG 2026'!N9,'[1]IAF 2025'!N9)</f>
        <v>0</v>
      </c>
      <c r="L15" s="12">
        <f>MAX('[1]BDG 2026'!O9,'[1]IAF 2025'!O9)</f>
        <v>0</v>
      </c>
      <c r="M15" s="12">
        <f>MAX('[1]BDG 2026'!D9,'[1]IAF 2025'!D9)</f>
        <v>0</v>
      </c>
      <c r="N15" s="12">
        <f>MAX('[1]BDG 2026'!E9,'[1]IAF 2025'!E9)</f>
        <v>0</v>
      </c>
      <c r="O15" s="12">
        <f>MAX('[1]BDG 2026'!F9,'[1]IAF 2025'!F9)</f>
        <v>0</v>
      </c>
      <c r="P15" s="12">
        <f>MAX('[1]BDG 2026'!G9,'[1]IAF 2025'!G9)</f>
        <v>0</v>
      </c>
      <c r="Q15" s="12">
        <f>MAX('[1]BDG 2026'!H9,'[1]IAF 2025'!H9)</f>
        <v>0</v>
      </c>
      <c r="R15" s="12">
        <f>MAX('[1]BDG 2026'!I9,'[1]IAF 2025'!I9)</f>
        <v>0</v>
      </c>
      <c r="S15" s="12">
        <f>MAX('[1]BDG 2026'!J9,'[1]IAF 2025'!J9)</f>
        <v>0</v>
      </c>
      <c r="T15" s="12">
        <f>MAX('[1]BDG 2026'!K9,'[1]IAF 2025'!K9)</f>
        <v>0</v>
      </c>
      <c r="U15" s="12">
        <f>MAX('[1]BDG 2026'!L9,'[1]IAF 2025'!L9)</f>
        <v>0</v>
      </c>
      <c r="V15" s="13">
        <f t="shared" si="0"/>
        <v>0</v>
      </c>
    </row>
    <row r="16" spans="1:22" x14ac:dyDescent="0.25">
      <c r="A16" s="5">
        <v>8</v>
      </c>
      <c r="B16" s="10" t="s">
        <v>36</v>
      </c>
      <c r="C16" s="10">
        <v>34725100</v>
      </c>
      <c r="D16" s="10" t="s">
        <v>26</v>
      </c>
      <c r="E16" s="10" t="s">
        <v>27</v>
      </c>
      <c r="F16" s="10">
        <v>1</v>
      </c>
      <c r="G16" s="10" t="s">
        <v>28</v>
      </c>
      <c r="H16" s="10" t="s">
        <v>29</v>
      </c>
      <c r="I16" s="11">
        <v>3755.8195161290328</v>
      </c>
      <c r="J16" s="12">
        <f>'[1]BDG 2026'!M10</f>
        <v>14796.957952474184</v>
      </c>
      <c r="K16" s="12">
        <f>'[1]BDG 2026'!N10</f>
        <v>18059.648974368065</v>
      </c>
      <c r="L16" s="12">
        <f>'[1]BDG 2026'!O10</f>
        <v>49162.173071644705</v>
      </c>
      <c r="M16" s="12">
        <f>'[1]BDG 2026'!D10</f>
        <v>59668.938649578733</v>
      </c>
      <c r="N16" s="12">
        <f>'[1]BDG 2026'!E10</f>
        <v>52148.667378663886</v>
      </c>
      <c r="O16" s="12">
        <f>'[1]BDG 2026'!F10</f>
        <v>48251.499940666909</v>
      </c>
      <c r="P16" s="12">
        <f>'[1]BDG 2026'!G10</f>
        <v>37866.680194612549</v>
      </c>
      <c r="Q16" s="12">
        <f>'[1]BDG 2026'!H10</f>
        <v>21952.139788774122</v>
      </c>
      <c r="R16" s="12">
        <f>'[1]BDG 2026'!I10</f>
        <v>15627.626005429012</v>
      </c>
      <c r="S16" s="12">
        <f>'[1]BDG 2026'!J10</f>
        <v>15710.359118191504</v>
      </c>
      <c r="T16" s="12">
        <f>'[1]BDG 2026'!K10</f>
        <v>16201.620664827329</v>
      </c>
      <c r="U16" s="12">
        <f>'[1]BDG 2026'!L10</f>
        <v>14222.119121840526</v>
      </c>
      <c r="V16" s="13">
        <f t="shared" si="0"/>
        <v>363668.43086107157</v>
      </c>
    </row>
    <row r="17" spans="1:22" x14ac:dyDescent="0.25">
      <c r="A17" s="5">
        <v>9</v>
      </c>
      <c r="B17" s="10" t="s">
        <v>37</v>
      </c>
      <c r="C17" s="10">
        <v>34725100</v>
      </c>
      <c r="D17" s="10" t="s">
        <v>38</v>
      </c>
      <c r="E17" s="10" t="s">
        <v>39</v>
      </c>
      <c r="F17" s="10">
        <v>1651</v>
      </c>
      <c r="G17" s="10" t="s">
        <v>40</v>
      </c>
      <c r="H17" s="10" t="s">
        <v>29</v>
      </c>
      <c r="I17" s="11">
        <v>2075.2612903225804</v>
      </c>
      <c r="J17" s="14">
        <v>0</v>
      </c>
      <c r="K17" s="14">
        <v>0</v>
      </c>
      <c r="L17" s="14">
        <v>5000</v>
      </c>
      <c r="M17" s="14">
        <v>5000</v>
      </c>
      <c r="N17" s="14">
        <v>5000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3">
        <f t="shared" si="0"/>
        <v>15000</v>
      </c>
    </row>
    <row r="18" spans="1:22" x14ac:dyDescent="0.25">
      <c r="A18" s="5">
        <v>10</v>
      </c>
      <c r="B18" s="10" t="s">
        <v>41</v>
      </c>
      <c r="C18" s="10">
        <v>34725100</v>
      </c>
      <c r="D18" s="10" t="s">
        <v>38</v>
      </c>
      <c r="E18" s="10" t="s">
        <v>39</v>
      </c>
      <c r="F18" s="10">
        <v>1651</v>
      </c>
      <c r="G18" s="10" t="s">
        <v>40</v>
      </c>
      <c r="H18" s="10" t="s">
        <v>29</v>
      </c>
      <c r="I18" s="11">
        <v>2213.103225806452</v>
      </c>
      <c r="J18" s="14">
        <f>MAX('[1]BDG 2026'!M256,'[1]IAF 2025'!M17)</f>
        <v>48</v>
      </c>
      <c r="K18" s="14">
        <f>MAX('[1]BDG 2026'!N256,'[1]IAF 2025'!N17)</f>
        <v>11253.34</v>
      </c>
      <c r="L18" s="14">
        <f>MAX('[1]BDG 2026'!O256,'[1]IAF 2025'!O17)</f>
        <v>23994.32</v>
      </c>
      <c r="M18" s="14">
        <f>MAX('[1]BDG 2026'!D256,'[1]IAF 2025'!D17)</f>
        <v>47896.193333333329</v>
      </c>
      <c r="N18" s="14">
        <f>MAX('[1]BDG 2026'!E256,'[1]IAF 2025'!E17)</f>
        <v>41153.466666666667</v>
      </c>
      <c r="O18" s="14">
        <f>MAX('[1]BDG 2026'!F256,'[1]IAF 2025'!F17)</f>
        <v>42381</v>
      </c>
      <c r="P18" s="14">
        <f>MAX('[1]BDG 2026'!G256,'[1]IAF 2025'!G17)</f>
        <v>4209.753333333334</v>
      </c>
      <c r="Q18" s="14">
        <f>MAX('[1]BDG 2026'!H256,'[1]IAF 2025'!H17)</f>
        <v>65</v>
      </c>
      <c r="R18" s="14">
        <f>MAX('[1]BDG 2026'!I256,'[1]IAF 2025'!I17)</f>
        <v>0</v>
      </c>
      <c r="S18" s="14">
        <f>MAX('[1]BDG 2026'!J256,'[1]IAF 2025'!J17)</f>
        <v>0</v>
      </c>
      <c r="T18" s="14">
        <f>MAX('[1]BDG 2026'!K256,'[1]IAF 2025'!K17)</f>
        <v>0</v>
      </c>
      <c r="U18" s="14">
        <f>MAX('[1]BDG 2026'!L256,'[1]IAF 2025'!L17)</f>
        <v>47</v>
      </c>
      <c r="V18" s="13">
        <f t="shared" si="0"/>
        <v>171048.07333333333</v>
      </c>
    </row>
    <row r="19" spans="1:22" x14ac:dyDescent="0.25">
      <c r="A19" s="5">
        <v>11</v>
      </c>
      <c r="B19" s="10" t="s">
        <v>42</v>
      </c>
      <c r="C19" s="10">
        <v>34725100</v>
      </c>
      <c r="D19" s="10" t="s">
        <v>38</v>
      </c>
      <c r="E19" s="10" t="s">
        <v>39</v>
      </c>
      <c r="F19" s="10">
        <v>1651</v>
      </c>
      <c r="G19" s="10" t="s">
        <v>40</v>
      </c>
      <c r="H19" s="10" t="s">
        <v>29</v>
      </c>
      <c r="I19" s="11">
        <v>127.56774193548387</v>
      </c>
      <c r="J19" s="14">
        <f>'[1]BDG 2026'!M257</f>
        <v>0</v>
      </c>
      <c r="K19" s="14">
        <f>'[1]BDG 2026'!N257</f>
        <v>0</v>
      </c>
      <c r="L19" s="14">
        <f>'[1]BDG 2026'!O257</f>
        <v>0</v>
      </c>
      <c r="M19" s="14">
        <v>0</v>
      </c>
      <c r="N19" s="14">
        <f>'[1]BDG 2026'!Q257</f>
        <v>0</v>
      </c>
      <c r="O19" s="14">
        <f>'[1]BDG 2026'!R257</f>
        <v>0</v>
      </c>
      <c r="P19" s="14">
        <f>'[1]BDG 2026'!S257</f>
        <v>0</v>
      </c>
      <c r="Q19" s="14">
        <f>'[1]BDG 2026'!T257</f>
        <v>0</v>
      </c>
      <c r="R19" s="14">
        <f>'[1]BDG 2026'!U257</f>
        <v>0</v>
      </c>
      <c r="S19" s="14">
        <f>'[1]BDG 2026'!V257</f>
        <v>0</v>
      </c>
      <c r="T19" s="14">
        <f>'[1]BDG 2026'!W257</f>
        <v>0</v>
      </c>
      <c r="U19" s="14">
        <f>'[1]BDG 2026'!X257</f>
        <v>0</v>
      </c>
      <c r="V19" s="13">
        <f t="shared" si="0"/>
        <v>0</v>
      </c>
    </row>
    <row r="20" spans="1:22" x14ac:dyDescent="0.25">
      <c r="A20" s="5">
        <v>12</v>
      </c>
      <c r="B20" s="10" t="s">
        <v>43</v>
      </c>
      <c r="C20" s="10">
        <v>34725100</v>
      </c>
      <c r="D20" s="10" t="s">
        <v>38</v>
      </c>
      <c r="E20" s="10" t="s">
        <v>39</v>
      </c>
      <c r="F20" s="10">
        <v>1651</v>
      </c>
      <c r="G20" s="10" t="s">
        <v>40</v>
      </c>
      <c r="H20" s="10" t="s">
        <v>29</v>
      </c>
      <c r="I20" s="11">
        <v>60.074577088767747</v>
      </c>
      <c r="J20" s="14">
        <f>'[1]BDG 2026'!M258</f>
        <v>0</v>
      </c>
      <c r="K20" s="14">
        <f>'[1]BDG 2026'!N258</f>
        <v>0</v>
      </c>
      <c r="L20" s="14">
        <f>'[1]BDG 2026'!O258</f>
        <v>0</v>
      </c>
      <c r="M20" s="14">
        <f>'[1]BDG 2026'!D258</f>
        <v>0</v>
      </c>
      <c r="N20" s="14">
        <f>'[1]BDG 2026'!E258</f>
        <v>0</v>
      </c>
      <c r="O20" s="14">
        <f>'[1]BDG 2026'!F258</f>
        <v>0</v>
      </c>
      <c r="P20" s="14">
        <f>'[1]BDG 2026'!G258</f>
        <v>0</v>
      </c>
      <c r="Q20" s="14">
        <f>'[1]BDG 2026'!H258</f>
        <v>0</v>
      </c>
      <c r="R20" s="14">
        <f>'[1]BDG 2026'!I258</f>
        <v>0</v>
      </c>
      <c r="S20" s="14">
        <f>'[1]BDG 2026'!J258</f>
        <v>0</v>
      </c>
      <c r="T20" s="14">
        <f>'[1]BDG 2026'!K258</f>
        <v>0</v>
      </c>
      <c r="U20" s="14">
        <f>'[1]BDG 2026'!L258</f>
        <v>0</v>
      </c>
      <c r="V20" s="15">
        <f t="shared" si="0"/>
        <v>0</v>
      </c>
    </row>
    <row r="21" spans="1:22" x14ac:dyDescent="0.25">
      <c r="A21" s="5">
        <v>13</v>
      </c>
      <c r="B21" s="10" t="s">
        <v>44</v>
      </c>
      <c r="C21" s="10">
        <v>34725100</v>
      </c>
      <c r="D21" s="10" t="s">
        <v>38</v>
      </c>
      <c r="E21" s="10" t="s">
        <v>39</v>
      </c>
      <c r="F21" s="10">
        <v>1651</v>
      </c>
      <c r="G21" s="10" t="s">
        <v>40</v>
      </c>
      <c r="H21" s="10" t="s">
        <v>29</v>
      </c>
      <c r="I21" s="11">
        <v>1010.6870967741936</v>
      </c>
      <c r="J21" s="14">
        <f>'[1]BDG 2026'!M260</f>
        <v>6.86</v>
      </c>
      <c r="K21" s="14">
        <f>'[1]BDG 2026'!N260</f>
        <v>6030.92</v>
      </c>
      <c r="L21" s="14">
        <f>'[1]BDG 2026'!O260</f>
        <v>9120.3700000000008</v>
      </c>
      <c r="M21" s="14">
        <f>'[1]BDG 2026'!D260</f>
        <v>19090.073333333334</v>
      </c>
      <c r="N21" s="14">
        <f>'[1]BDG 2026'!E260</f>
        <v>18018.606666666667</v>
      </c>
      <c r="O21" s="14">
        <f>'[1]BDG 2026'!F260</f>
        <v>17080.746666666666</v>
      </c>
      <c r="P21" s="14">
        <f>'[1]BDG 2026'!G260</f>
        <v>2079.56</v>
      </c>
      <c r="Q21" s="14">
        <f>'[1]BDG 2026'!H260</f>
        <v>120.05</v>
      </c>
      <c r="R21" s="14">
        <f>'[1]BDG 2026'!I260</f>
        <v>0</v>
      </c>
      <c r="S21" s="14">
        <f>'[1]BDG 2026'!J260</f>
        <v>0</v>
      </c>
      <c r="T21" s="14">
        <f>'[1]BDG 2026'!K260</f>
        <v>0</v>
      </c>
      <c r="U21" s="14">
        <f>'[1]BDG 2026'!L260</f>
        <v>0</v>
      </c>
      <c r="V21" s="13">
        <f>SUM(J21:U21)</f>
        <v>71547.186666666661</v>
      </c>
    </row>
    <row r="22" spans="1:22" x14ac:dyDescent="0.25">
      <c r="A22" s="5">
        <v>14</v>
      </c>
      <c r="B22" s="3"/>
      <c r="C22" s="3"/>
      <c r="D22" s="3"/>
      <c r="E22" s="3"/>
      <c r="F22" s="4"/>
      <c r="G22" s="4"/>
      <c r="H22" s="4"/>
      <c r="I22" s="5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x14ac:dyDescent="0.25">
      <c r="A23" s="5">
        <v>15</v>
      </c>
      <c r="B23" s="3"/>
      <c r="C23" s="3"/>
      <c r="D23" s="3"/>
      <c r="E23" s="3"/>
      <c r="F23" s="4"/>
      <c r="G23" s="4"/>
      <c r="H23" s="4"/>
      <c r="I23" s="5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x14ac:dyDescent="0.25">
      <c r="A24" s="5">
        <v>16</v>
      </c>
      <c r="B24" s="3"/>
      <c r="C24" s="3"/>
      <c r="D24" s="3"/>
      <c r="E24" s="3"/>
      <c r="F24" s="4"/>
      <c r="G24" s="4"/>
      <c r="H24" s="4"/>
      <c r="I24" s="5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x14ac:dyDescent="0.25">
      <c r="A25" s="5">
        <v>17</v>
      </c>
      <c r="B25" s="3"/>
      <c r="C25" s="3"/>
      <c r="D25" s="3"/>
      <c r="E25" s="3"/>
      <c r="F25" s="4"/>
      <c r="G25" s="4"/>
      <c r="H25" s="4"/>
      <c r="I25" s="5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x14ac:dyDescent="0.25">
      <c r="A26" s="5">
        <v>18</v>
      </c>
      <c r="B26" s="3"/>
      <c r="C26" s="3"/>
      <c r="D26" s="3"/>
      <c r="E26" s="3"/>
      <c r="F26" s="4"/>
      <c r="G26" s="4"/>
      <c r="H26" s="4"/>
      <c r="I26" s="5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 x14ac:dyDescent="0.25">
      <c r="A27" s="5">
        <v>19</v>
      </c>
      <c r="B27" s="3"/>
      <c r="C27" s="3"/>
      <c r="D27" s="3"/>
      <c r="E27" s="3"/>
      <c r="F27" s="4"/>
      <c r="G27" s="4"/>
      <c r="H27" s="4"/>
      <c r="I27" s="5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2" x14ac:dyDescent="0.25">
      <c r="A28" s="5">
        <v>20</v>
      </c>
      <c r="B28" s="3"/>
      <c r="C28" s="3"/>
      <c r="D28" s="3"/>
      <c r="E28" s="3"/>
      <c r="F28" s="4"/>
      <c r="G28" s="4"/>
      <c r="H28" s="4"/>
      <c r="I28" s="5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 x14ac:dyDescent="0.25">
      <c r="A29" s="5">
        <v>21</v>
      </c>
      <c r="B29" s="3"/>
      <c r="C29" s="3"/>
      <c r="D29" s="3"/>
      <c r="E29" s="3"/>
      <c r="F29" s="4"/>
      <c r="G29" s="4"/>
      <c r="H29" s="4"/>
      <c r="I29" s="5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 x14ac:dyDescent="0.25">
      <c r="A30" s="5">
        <v>22</v>
      </c>
      <c r="B30" s="3"/>
      <c r="C30" s="3"/>
      <c r="D30" s="3"/>
      <c r="E30" s="3"/>
      <c r="F30" s="4"/>
      <c r="G30" s="4"/>
      <c r="H30" s="4"/>
      <c r="I30" s="5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2" x14ac:dyDescent="0.25">
      <c r="A31" s="5">
        <v>23</v>
      </c>
      <c r="B31" s="3"/>
      <c r="C31" s="3"/>
      <c r="D31" s="3"/>
      <c r="E31" s="3"/>
      <c r="F31" s="4"/>
      <c r="G31" s="4"/>
      <c r="H31" s="4"/>
      <c r="I31" s="5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 x14ac:dyDescent="0.25">
      <c r="A32" s="5">
        <v>24</v>
      </c>
      <c r="B32" s="3"/>
      <c r="C32" s="3"/>
      <c r="D32" s="3"/>
      <c r="E32" s="3"/>
      <c r="F32" s="4"/>
      <c r="G32" s="4"/>
      <c r="H32" s="4"/>
      <c r="I32" s="5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x14ac:dyDescent="0.25">
      <c r="A33" s="5">
        <v>25</v>
      </c>
      <c r="B33" s="3"/>
      <c r="C33" s="3"/>
      <c r="D33" s="3"/>
      <c r="E33" s="3"/>
      <c r="F33" s="4"/>
      <c r="G33" s="4"/>
      <c r="H33" s="4"/>
      <c r="I33" s="5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x14ac:dyDescent="0.25">
      <c r="A34" s="5">
        <v>26</v>
      </c>
      <c r="B34" s="3"/>
      <c r="C34" s="3"/>
      <c r="D34" s="3"/>
      <c r="E34" s="3"/>
      <c r="F34" s="4"/>
      <c r="G34" s="4"/>
      <c r="H34" s="4"/>
      <c r="I34" s="5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x14ac:dyDescent="0.25">
      <c r="A35" s="5">
        <v>27</v>
      </c>
      <c r="B35" s="3"/>
      <c r="C35" s="3"/>
      <c r="D35" s="3"/>
      <c r="E35" s="3"/>
      <c r="F35" s="4"/>
      <c r="G35" s="4"/>
      <c r="H35" s="4"/>
      <c r="I35" s="5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x14ac:dyDescent="0.25">
      <c r="A36" s="5">
        <v>28</v>
      </c>
      <c r="B36" s="3"/>
      <c r="C36" s="3"/>
      <c r="D36" s="3"/>
      <c r="E36" s="3"/>
      <c r="F36" s="4"/>
      <c r="G36" s="4"/>
      <c r="H36" s="4"/>
      <c r="I36" s="5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x14ac:dyDescent="0.25">
      <c r="A37" s="5">
        <v>29</v>
      </c>
      <c r="B37" s="3"/>
      <c r="C37" s="3"/>
      <c r="D37" s="3"/>
      <c r="E37" s="3"/>
      <c r="F37" s="4"/>
      <c r="G37" s="4"/>
      <c r="H37" s="4"/>
      <c r="I37" s="5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x14ac:dyDescent="0.25">
      <c r="A38" s="5">
        <v>30</v>
      </c>
      <c r="B38" s="3"/>
      <c r="C38" s="3"/>
      <c r="D38" s="3"/>
      <c r="E38" s="3"/>
      <c r="F38" s="4"/>
      <c r="G38" s="4"/>
      <c r="H38" s="4"/>
      <c r="I38" s="5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x14ac:dyDescent="0.25">
      <c r="A39" s="5">
        <v>31</v>
      </c>
      <c r="B39" s="3"/>
      <c r="C39" s="3"/>
      <c r="D39" s="3"/>
      <c r="E39" s="3"/>
      <c r="F39" s="4"/>
      <c r="G39" s="4"/>
      <c r="H39" s="4"/>
      <c r="I39" s="5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x14ac:dyDescent="0.25">
      <c r="A40" s="5">
        <v>32</v>
      </c>
      <c r="B40" s="3"/>
      <c r="C40" s="3"/>
      <c r="D40" s="3"/>
      <c r="E40" s="3"/>
      <c r="F40" s="4"/>
      <c r="G40" s="4"/>
      <c r="H40" s="4"/>
      <c r="I40" s="5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x14ac:dyDescent="0.25">
      <c r="A41" s="5">
        <v>33</v>
      </c>
      <c r="B41" s="3"/>
      <c r="C41" s="3"/>
      <c r="D41" s="3"/>
      <c r="E41" s="3"/>
      <c r="F41" s="4"/>
      <c r="G41" s="4"/>
      <c r="H41" s="4"/>
      <c r="I41" s="5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x14ac:dyDescent="0.25">
      <c r="A42" s="5">
        <v>34</v>
      </c>
      <c r="B42" s="3"/>
      <c r="C42" s="3"/>
      <c r="D42" s="3"/>
      <c r="E42" s="3"/>
      <c r="F42" s="4"/>
      <c r="G42" s="4"/>
      <c r="H42" s="4"/>
      <c r="I42" s="5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x14ac:dyDescent="0.25">
      <c r="A43" s="5">
        <v>35</v>
      </c>
      <c r="B43" s="3"/>
      <c r="C43" s="3"/>
      <c r="D43" s="3"/>
      <c r="E43" s="3"/>
      <c r="F43" s="4"/>
      <c r="G43" s="4"/>
      <c r="H43" s="4"/>
      <c r="I43" s="5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x14ac:dyDescent="0.25">
      <c r="A44" s="5">
        <v>36</v>
      </c>
      <c r="B44" s="3"/>
      <c r="C44" s="3"/>
      <c r="D44" s="3"/>
      <c r="E44" s="3"/>
      <c r="F44" s="4"/>
      <c r="G44" s="4"/>
      <c r="H44" s="4"/>
      <c r="I44" s="5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x14ac:dyDescent="0.25">
      <c r="A45" s="5">
        <v>37</v>
      </c>
      <c r="B45" s="3"/>
      <c r="C45" s="3"/>
      <c r="D45" s="3"/>
      <c r="E45" s="3"/>
      <c r="F45" s="4"/>
      <c r="G45" s="4"/>
      <c r="H45" s="4"/>
      <c r="I45" s="5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x14ac:dyDescent="0.25">
      <c r="A46" s="5">
        <v>38</v>
      </c>
      <c r="B46" s="3"/>
      <c r="C46" s="3"/>
      <c r="D46" s="3"/>
      <c r="E46" s="3"/>
      <c r="F46" s="4"/>
      <c r="G46" s="4"/>
      <c r="H46" s="4"/>
      <c r="I46" s="5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x14ac:dyDescent="0.25">
      <c r="A47" s="5">
        <v>39</v>
      </c>
      <c r="B47" s="3"/>
      <c r="C47" s="3"/>
      <c r="D47" s="3"/>
      <c r="E47" s="3"/>
      <c r="F47" s="4"/>
      <c r="G47" s="4"/>
      <c r="H47" s="4"/>
      <c r="I47" s="5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x14ac:dyDescent="0.25">
      <c r="A48" s="5">
        <v>40</v>
      </c>
      <c r="B48" s="3"/>
      <c r="C48" s="3"/>
      <c r="D48" s="3"/>
      <c r="E48" s="3"/>
      <c r="F48" s="4"/>
      <c r="G48" s="4"/>
      <c r="H48" s="4"/>
      <c r="I48" s="5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2" x14ac:dyDescent="0.25">
      <c r="A49" s="5">
        <v>41</v>
      </c>
      <c r="B49" s="3"/>
      <c r="C49" s="3"/>
      <c r="D49" s="3"/>
      <c r="E49" s="3"/>
      <c r="F49" s="4"/>
      <c r="G49" s="4"/>
      <c r="H49" s="4"/>
      <c r="I49" s="5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 x14ac:dyDescent="0.25">
      <c r="A50" s="5">
        <v>42</v>
      </c>
      <c r="B50" s="3"/>
      <c r="C50" s="3"/>
      <c r="D50" s="3"/>
      <c r="E50" s="3"/>
      <c r="F50" s="4"/>
      <c r="G50" s="4"/>
      <c r="H50" s="4"/>
      <c r="I50" s="5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2" x14ac:dyDescent="0.25">
      <c r="A51" s="5">
        <v>43</v>
      </c>
      <c r="B51" s="3"/>
      <c r="C51" s="3"/>
      <c r="D51" s="3"/>
      <c r="E51" s="3"/>
      <c r="F51" s="4"/>
      <c r="G51" s="4"/>
      <c r="H51" s="4"/>
      <c r="I51" s="5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 x14ac:dyDescent="0.25">
      <c r="A52" s="5">
        <v>44</v>
      </c>
      <c r="B52" s="3"/>
      <c r="C52" s="3"/>
      <c r="D52" s="3"/>
      <c r="E52" s="3"/>
      <c r="F52" s="4"/>
      <c r="G52" s="4"/>
      <c r="H52" s="4"/>
      <c r="I52" s="5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x14ac:dyDescent="0.25">
      <c r="A53" s="5">
        <v>45</v>
      </c>
      <c r="B53" s="3"/>
      <c r="C53" s="3"/>
      <c r="D53" s="3"/>
      <c r="E53" s="3"/>
      <c r="F53" s="4"/>
      <c r="G53" s="4"/>
      <c r="H53" s="4"/>
      <c r="I53" s="5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 x14ac:dyDescent="0.25">
      <c r="A54" s="5">
        <v>46</v>
      </c>
      <c r="B54" s="3"/>
      <c r="C54" s="3"/>
      <c r="D54" s="3"/>
      <c r="E54" s="3"/>
      <c r="F54" s="4"/>
      <c r="G54" s="4"/>
      <c r="H54" s="4"/>
      <c r="I54" s="5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1:22" x14ac:dyDescent="0.25">
      <c r="A55" s="5">
        <v>47</v>
      </c>
      <c r="B55" s="3"/>
      <c r="C55" s="3"/>
      <c r="D55" s="3"/>
      <c r="E55" s="3"/>
      <c r="F55" s="4"/>
      <c r="G55" s="4"/>
      <c r="H55" s="4"/>
      <c r="I55" s="5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1:22" x14ac:dyDescent="0.25">
      <c r="A56" s="5">
        <v>48</v>
      </c>
      <c r="B56" s="3"/>
      <c r="C56" s="3"/>
      <c r="D56" s="3"/>
      <c r="E56" s="3"/>
      <c r="F56" s="4"/>
      <c r="G56" s="4"/>
      <c r="H56" s="4"/>
      <c r="I56" s="5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1:22" x14ac:dyDescent="0.25">
      <c r="A57" s="5">
        <v>49</v>
      </c>
      <c r="B57" s="3"/>
      <c r="C57" s="3"/>
      <c r="D57" s="3"/>
      <c r="E57" s="3"/>
      <c r="F57" s="4"/>
      <c r="G57" s="4"/>
      <c r="H57" s="4"/>
      <c r="I57" s="5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1:22" x14ac:dyDescent="0.25">
      <c r="A58" s="5">
        <v>50</v>
      </c>
      <c r="B58" s="3"/>
      <c r="C58" s="3"/>
      <c r="D58" s="3"/>
      <c r="E58" s="3"/>
      <c r="F58" s="4"/>
      <c r="G58" s="4"/>
      <c r="H58" s="4"/>
      <c r="I58" s="5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1:22" x14ac:dyDescent="0.25">
      <c r="A59" s="5" t="s">
        <v>7</v>
      </c>
      <c r="B59" s="3"/>
      <c r="C59" s="3"/>
      <c r="D59" s="3"/>
      <c r="E59" s="3"/>
      <c r="F59" s="4"/>
      <c r="G59" s="4"/>
      <c r="H59" s="4"/>
      <c r="I59" s="5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1:22" x14ac:dyDescent="0.25">
      <c r="B60"/>
      <c r="C60"/>
      <c r="D60"/>
      <c r="E60"/>
      <c r="F60"/>
      <c r="G60" s="8"/>
      <c r="H60" s="8"/>
      <c r="I60" s="8"/>
    </row>
  </sheetData>
  <autoFilter ref="B8:I59" xr:uid="{00000000-0009-0000-0000-000000000000}"/>
  <mergeCells count="4">
    <mergeCell ref="A7:I7"/>
    <mergeCell ref="J7:V7"/>
    <mergeCell ref="A2:V2"/>
    <mergeCell ref="A4:V4"/>
  </mergeCells>
  <phoneticPr fontId="4" type="noConversion"/>
  <printOptions horizontalCentered="1" verticalCentered="1"/>
  <pageMargins left="0.70866141732283472" right="0.59375" top="0.74803149606299213" bottom="0.74803149606299213" header="0.31496062992125984" footer="0.31496062992125984"/>
  <pageSetup paperSize="9" scale="60" fitToHeight="0" orientation="landscape" r:id="rId1"/>
  <headerFooter>
    <oddHeader xml:space="preserve">&amp;C&amp;"Times New Roman,Normale"&amp;12-CAPITOLATO TECNICO- 
C.I.G. BA7BEB3162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 1</vt:lpstr>
    </vt:vector>
  </TitlesOfParts>
  <Company>Autovie Venete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Ilaria Carolina Giudici</dc:creator>
  <cp:lastModifiedBy>Pier Francesco Del Conte</cp:lastModifiedBy>
  <cp:lastPrinted>2020-02-13T16:49:39Z</cp:lastPrinted>
  <dcterms:created xsi:type="dcterms:W3CDTF">2017-12-06T09:34:47Z</dcterms:created>
  <dcterms:modified xsi:type="dcterms:W3CDTF">2026-02-23T12:36:12Z</dcterms:modified>
</cp:coreProperties>
</file>